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<sst xmlns="http://schemas.openxmlformats.org/spreadsheetml/2006/main" count="429" uniqueCount="130">
  <si>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</si>
  <si>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</si>
  <si>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</si>
  <si>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</si>
  <si>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</si>
  <si>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</si>
  <si>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</si>
  <si>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</si>
  <si>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</si>
  <si>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</si>
  <si>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</si>
  <si>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</si>
  <si>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</si>
  <si>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</si>
  <si>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</si>
  <si>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</si>
  <si>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</si>
  <si>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</si>
  <si>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</si>
  <si>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</si>
  <si>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</si>
  <si>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</si>
  <si>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</si>
  <si>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</si>
  <si>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</si>
  <si>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</si>
  <si>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</si>
  <si>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</si>
  <si>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</si>
  <si>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</si>
  <si>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</si>
  <si>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</si>
  <si>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</si>
  <si>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</si>
  <si>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</si>
  <si>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</si>
  <si>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</si>
  <si>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</si>
  <si>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</si>
  <si>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</si>
  <si>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</si>
  <si>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</si>
  <si>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</si>
  <si>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</si>
  <si>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</si>
  <si>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</si>
  <si>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</si>
  <si>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</si>
  <si>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</si>
  <si>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</si>
  <si>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</si>
  <si>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</si>
  <si>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</si>
  <si>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</si>
  <si>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</si>
  <si>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</si>
  <si>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</si>
  <si>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</si>
  <si>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</si>
  <si>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</si>
  <si>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</si>
  <si>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</si>
  <si>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</si>
  <si>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</si>
  <si>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</si>
  <si>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</si>
  <si>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</si>
  <si>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</si>
  <si>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</si>
  <si>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</si>
  <si>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</si>
  <si>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</si>
  <si>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</si>
  <si>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</si>
  <si>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</si>
  <si>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</si>
  <si>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</si>
  <si>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</si>
  <si>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</si>
  <si>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</si>
  <si>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</si>
  <si>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</si>
  <si>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</si>
  <si>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</si>
  <si>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</si>
  <si>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</si>
  <si>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</si>
  <si>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</si>
  <si>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</si>
  <si>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</si>
  <si>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</si>
  <si>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</si>
  <si>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</si>
  <si>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</si>
  <si>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</si>
  <si>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</si>
  <si>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</si>
  <si>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</si>
  <si>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</si>
  <si>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</si>
  <si>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</si>
  <si>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</si>
  <si>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</si>
  <si>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</si>
  <si>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</si>
  <si>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</si>
  <si>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</si>
  <si>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</si>
  <si>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</si>
  <si>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</si>
  <si>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</si>
  <si>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</si>
  <si>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</si>
  <si>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</si>
  <si>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</si>
  <si>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</si>
  <si>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</si>
  <si>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</si>
  <si>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</si>
  <si>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</si>
  <si>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</si>
  <si>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станом на 02.11.2018</t>
  </si>
  <si>
    <t>Динаміка надходжень податків та неподаткових платежів за листопад 2018 року</t>
  </si>
  <si>
    <t>Фактичні надходження (листопад)</t>
  </si>
  <si>
    <r>
      <t xml:space="preserve">станом на 02.11.2018р.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</si>
  <si>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листопад 2018 р. </t>
  </si>
  <si>
    <t>план на січень-листопад 2018р.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</si>
  <si>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</si>
  <si>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</si>
  <si>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02.11.2018р.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</si>
</sst>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55"/>
      <color indexed="8"/>
      <name val="Times New Roman"/>
      <family val="0"/>
    </font>
    <font>
      <sz val="2.8"/>
      <color indexed="8"/>
      <name val="Times New Roman"/>
      <family val="0"/>
    </font>
    <font>
      <sz val="7.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 val="autoZero"/>
        <c:auto val="0"/>
        <c:lblOffset val="100"/>
        <c:tickLblSkip val="1"/>
        <c:noMultiLvlLbl val="0"/>
      </c:catAx>
      <c:valAx>
        <c:axId val="505523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6801071"/>
        <c:axId val="61209640"/>
      </c:lineChart>
      <c:catAx>
        <c:axId val="6801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 val="autoZero"/>
        <c:auto val="0"/>
        <c:lblOffset val="100"/>
        <c:tickLblSkip val="1"/>
        <c:noMultiLvlLbl val="0"/>
      </c:catAx>
      <c:valAx>
        <c:axId val="6120964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0107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 val="autoZero"/>
        <c:auto val="0"/>
        <c:lblOffset val="100"/>
        <c:tickLblSkip val="1"/>
        <c:noMultiLvlLbl val="0"/>
      </c:catAx>
      <c:valAx>
        <c:axId val="5903377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02.11.2018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541955"/>
        <c:axId val="17006684"/>
      </c:bar3D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41955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768"/>
        <c:crosses val="autoZero"/>
        <c:auto val="0"/>
        <c:lblOffset val="100"/>
        <c:tickLblSkip val="1"/>
        <c:noMultiLvlLbl val="0"/>
      </c:catAx>
      <c:valAx>
        <c:axId val="10957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9861913"/>
        <c:axId val="21648354"/>
      </c:lineChart>
      <c:catAx>
        <c:axId val="98619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 val="autoZero"/>
        <c:auto val="0"/>
        <c:lblOffset val="100"/>
        <c:tickLblSkip val="1"/>
        <c:noMultiLvlLbl val="0"/>
      </c:catAx>
      <c:valAx>
        <c:axId val="2164835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8619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6174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64704"/>
        <c:crosses val="autoZero"/>
        <c:auto val="0"/>
        <c:lblOffset val="100"/>
        <c:tickLblSkip val="1"/>
        <c:noMultiLvlLbl val="0"/>
      </c:catAx>
      <c:valAx>
        <c:axId val="148647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66673473"/>
        <c:axId val="63190346"/>
      </c:lineChart>
      <c:catAx>
        <c:axId val="666734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 val="autoZero"/>
        <c:auto val="0"/>
        <c:lblOffset val="100"/>
        <c:tickLblSkip val="1"/>
        <c:noMultiLvlLbl val="0"/>
      </c:catAx>
      <c:valAx>
        <c:axId val="631903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1842203"/>
        <c:axId val="18144372"/>
      </c:lineChart>
      <c:catAx>
        <c:axId val="31842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 val="autoZero"/>
        <c:auto val="0"/>
        <c:lblOffset val="100"/>
        <c:tickLblSkip val="1"/>
        <c:noMultiLvlLbl val="0"/>
      </c:catAx>
      <c:valAx>
        <c:axId val="181443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29081621"/>
        <c:axId val="60407998"/>
      </c:lineChart>
      <c:catAx>
        <c:axId val="290816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 val="autoZero"/>
        <c:auto val="0"/>
        <c:lblOffset val="100"/>
        <c:tickLblSkip val="1"/>
        <c:noMultiLvlLbl val="0"/>
      </c:catAx>
      <c:valAx>
        <c:axId val="6040799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145 262,8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1 370 675,7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+ 3 978,5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1 367 670,2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+ 3 005,5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125</v>
      </c>
      <c r="S1" s="154"/>
      <c r="T1" s="154"/>
      <c r="U1" s="154"/>
      <c r="V1" s="154"/>
      <c r="W1" s="154"/>
      <c r="X1" s="155"/>
    </row>
    <row r="2" spans="1:24" ht="15" thickBot="1">
      <c r="A2" s="156" t="s">
        <v>121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124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123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4689.2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/>
      <c r="C5" s="79"/>
      <c r="D5" s="106"/>
      <c r="E5" s="106">
        <f t="shared" si="0"/>
        <v>0</v>
      </c>
      <c r="F5" s="65"/>
      <c r="G5" s="65"/>
      <c r="H5" s="65"/>
      <c r="I5" s="78"/>
      <c r="J5" s="78"/>
      <c r="K5" s="78"/>
      <c r="L5" s="65"/>
      <c r="M5" s="65">
        <f t="shared" si="1"/>
        <v>0</v>
      </c>
      <c r="N5" s="65"/>
      <c r="O5" s="65">
        <v>3000</v>
      </c>
      <c r="P5" s="3">
        <f t="shared" si="2"/>
        <v>0</v>
      </c>
      <c r="Q5" s="2">
        <v>4689.2</v>
      </c>
      <c r="R5" s="69"/>
      <c r="S5" s="65"/>
      <c r="T5" s="70"/>
      <c r="U5" s="127"/>
      <c r="V5" s="128"/>
      <c r="W5" s="122"/>
      <c r="X5" s="68">
        <f>R5+S5+U5+T5+V5+W5</f>
        <v>0</v>
      </c>
    </row>
    <row r="6" spans="1:24" ht="12.75">
      <c r="A6" s="10">
        <v>43409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3800</v>
      </c>
      <c r="P6" s="3">
        <f t="shared" si="2"/>
        <v>0</v>
      </c>
      <c r="Q6" s="2">
        <v>4689.2</v>
      </c>
      <c r="R6" s="69"/>
      <c r="S6" s="65"/>
      <c r="T6" s="70"/>
      <c r="U6" s="127"/>
      <c r="V6" s="128"/>
      <c r="W6" s="122"/>
      <c r="X6" s="68">
        <f aca="true" t="shared" si="3" ref="X6:X25">R6+S6+U6+T6+V6+W6</f>
        <v>0</v>
      </c>
    </row>
    <row r="7" spans="1:24" ht="12.75">
      <c r="A7" s="10">
        <v>43410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7500</v>
      </c>
      <c r="P7" s="3">
        <f t="shared" si="2"/>
        <v>0</v>
      </c>
      <c r="Q7" s="2">
        <v>4689.2</v>
      </c>
      <c r="R7" s="71"/>
      <c r="S7" s="72"/>
      <c r="T7" s="73"/>
      <c r="U7" s="148"/>
      <c r="V7" s="149"/>
      <c r="W7" s="123"/>
      <c r="X7" s="68">
        <f t="shared" si="3"/>
        <v>0</v>
      </c>
    </row>
    <row r="8" spans="1:24" ht="12.75">
      <c r="A8" s="10">
        <v>43411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8900</v>
      </c>
      <c r="P8" s="3">
        <f t="shared" si="2"/>
        <v>0</v>
      </c>
      <c r="Q8" s="2">
        <v>4689.2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43412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4689.2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43413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4689.2</v>
      </c>
      <c r="R10" s="71"/>
      <c r="S10" s="72"/>
      <c r="T10" s="70"/>
      <c r="U10" s="127"/>
      <c r="V10" s="128"/>
      <c r="W10" s="122"/>
      <c r="X10" s="68">
        <f t="shared" si="3"/>
        <v>0</v>
      </c>
    </row>
    <row r="11" spans="1:24" ht="12.75">
      <c r="A11" s="10">
        <v>43416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4689.2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43417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4800</v>
      </c>
      <c r="P12" s="3">
        <f t="shared" si="2"/>
        <v>0</v>
      </c>
      <c r="Q12" s="2">
        <v>4689.2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4689.2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4689.2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4689.2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4689.2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4689.2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4689.2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4689.2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4689.2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4689.2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4689.2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4689.2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4689.2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4689.2</v>
      </c>
      <c r="R25" s="98"/>
      <c r="S25" s="99"/>
      <c r="T25" s="100"/>
      <c r="U25" s="142"/>
      <c r="V25" s="143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981.9</v>
      </c>
      <c r="C26" s="85">
        <f t="shared" si="4"/>
        <v>243.6</v>
      </c>
      <c r="D26" s="107">
        <f t="shared" si="4"/>
        <v>0.1</v>
      </c>
      <c r="E26" s="107">
        <f t="shared" si="4"/>
        <v>243.5</v>
      </c>
      <c r="F26" s="85">
        <f t="shared" si="4"/>
        <v>15.6</v>
      </c>
      <c r="G26" s="85">
        <f t="shared" si="4"/>
        <v>114.4</v>
      </c>
      <c r="H26" s="85">
        <f t="shared" si="4"/>
        <v>1439.1</v>
      </c>
      <c r="I26" s="85">
        <f t="shared" si="4"/>
        <v>37.3</v>
      </c>
      <c r="J26" s="85">
        <f t="shared" si="4"/>
        <v>30.5</v>
      </c>
      <c r="K26" s="85">
        <f t="shared" si="4"/>
        <v>0</v>
      </c>
      <c r="L26" s="85">
        <f t="shared" si="4"/>
        <v>1807.5</v>
      </c>
      <c r="M26" s="84">
        <f t="shared" si="4"/>
        <v>19.299999999999955</v>
      </c>
      <c r="N26" s="84">
        <f t="shared" si="4"/>
        <v>4689.2</v>
      </c>
      <c r="O26" s="84">
        <f t="shared" si="4"/>
        <v>149500</v>
      </c>
      <c r="P26" s="86">
        <f>N26/O26</f>
        <v>0.03136588628762542</v>
      </c>
      <c r="Q26" s="2"/>
      <c r="R26" s="75">
        <f>SUM(R4:R25)</f>
        <v>11</v>
      </c>
      <c r="S26" s="75">
        <f>SUM(S4:S25)</f>
        <v>0</v>
      </c>
      <c r="T26" s="75">
        <f>SUM(T4:T25)</f>
        <v>0</v>
      </c>
      <c r="U26" s="144">
        <f>SUM(U4:U25)</f>
        <v>0</v>
      </c>
      <c r="V26" s="145"/>
      <c r="W26" s="119">
        <f>SUM(W4:W25)</f>
        <v>0</v>
      </c>
      <c r="X26" s="111">
        <f>R26+S26+U26+T26+V26+W26</f>
        <v>11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43406</v>
      </c>
      <c r="S31" s="147">
        <v>340.05493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43406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127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128</v>
      </c>
      <c r="P27" s="180"/>
    </row>
    <row r="28" spans="1:16" ht="30.75" customHeight="1">
      <c r="A28" s="170"/>
      <c r="B28" s="44" t="s">
        <v>126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13341.32</v>
      </c>
      <c r="H29" s="45">
        <v>22</v>
      </c>
      <c r="I29" s="45">
        <v>18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17019.8</v>
      </c>
      <c r="N29" s="47">
        <f>M29-L29</f>
        <v>-28301.73</v>
      </c>
      <c r="O29" s="181">
        <f>листопад!S31</f>
        <v>340.05493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796851.83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159879.91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225632.8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31538.41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108474.86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5910.64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35277.43000000015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1375364.9000000001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13341.32</v>
      </c>
    </row>
    <row r="61" spans="1:3" ht="25.5">
      <c r="A61" s="76" t="s">
        <v>56</v>
      </c>
      <c r="B61" s="9">
        <f>H29</f>
        <v>22</v>
      </c>
      <c r="C61" s="9">
        <f>I29</f>
        <v>18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2018-11-02T13:32:01Z</dcterms:modified>
  <cp:category/>
  <cp:version/>
  <cp:contentType/>
  <cp:contentStatus/>
</cp:coreProperties>
</file>